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2000" windowHeight="645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<sst xmlns="http://schemas.openxmlformats.org/spreadsheetml/2006/main" count="30" uniqueCount="29">
  <si>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z</t>
  </si>
  <si>
    <t>kg</t>
  </si>
  <si>
    <r>
      <t>q</t>
    </r>
    <r>
      <rPr>
        <vertAlign val="subscript"/>
        <sz val="12"/>
        <rFont val="Symbol"/>
        <family val="1"/>
      </rPr>
      <t>1</t>
    </r>
  </si>
  <si>
    <r>
      <t>q</t>
    </r>
    <r>
      <rPr>
        <vertAlign val="subscript"/>
        <sz val="12"/>
        <rFont val="Symbol"/>
        <family val="1"/>
      </rPr>
      <t>2</t>
    </r>
  </si>
  <si>
    <r>
      <t>t</t>
    </r>
    <r>
      <rPr>
        <vertAlign val="subscript"/>
        <sz val="12"/>
        <rFont val="Arial"/>
        <family val="2"/>
      </rPr>
      <t>1</t>
    </r>
  </si>
  <si>
    <r>
      <t>t</t>
    </r>
    <r>
      <rPr>
        <vertAlign val="subscript"/>
        <sz val="12"/>
        <rFont val="Arial"/>
        <family val="2"/>
      </rPr>
      <t>2</t>
    </r>
  </si>
  <si>
    <r>
      <t>sec</t>
    </r>
    <r>
      <rPr>
        <sz val="12"/>
        <rFont val="Symbol"/>
        <family val="1"/>
      </rPr>
      <t>z</t>
    </r>
  </si>
  <si>
    <r>
      <t>q</t>
    </r>
    <r>
      <rPr>
        <vertAlign val="subscript"/>
        <sz val="12"/>
        <rFont val="Symbol"/>
        <family val="1"/>
      </rPr>
      <t>2</t>
    </r>
    <r>
      <rPr>
        <sz val="12"/>
        <rFont val="Arial"/>
        <family val="0"/>
      </rPr>
      <t xml:space="preserve">  - </t>
    </r>
    <r>
      <rPr>
        <sz val="12"/>
        <rFont val="Symbol"/>
        <family val="1"/>
      </rPr>
      <t>q</t>
    </r>
    <r>
      <rPr>
        <vertAlign val="subscript"/>
        <sz val="12"/>
        <rFont val="Symbol"/>
        <family val="1"/>
      </rPr>
      <t>1</t>
    </r>
  </si>
  <si>
    <r>
      <t>log(</t>
    </r>
    <r>
      <rPr>
        <sz val="12"/>
        <rFont val="Symbol"/>
        <family val="1"/>
      </rPr>
      <t>q</t>
    </r>
    <r>
      <rPr>
        <vertAlign val="subscript"/>
        <sz val="12"/>
        <rFont val="Symbol"/>
        <family val="1"/>
      </rPr>
      <t>2</t>
    </r>
    <r>
      <rPr>
        <sz val="12"/>
        <rFont val="Arial"/>
        <family val="0"/>
      </rPr>
      <t xml:space="preserve">  - </t>
    </r>
    <r>
      <rPr>
        <sz val="12"/>
        <rFont val="Symbol"/>
        <family val="1"/>
      </rPr>
      <t>q</t>
    </r>
    <r>
      <rPr>
        <vertAlign val="subscript"/>
        <sz val="12"/>
        <rFont val="Symbol"/>
        <family val="1"/>
      </rPr>
      <t>1</t>
    </r>
    <r>
      <rPr>
        <sz val="12"/>
        <rFont val="Arial"/>
        <family val="0"/>
      </rPr>
      <t>)</t>
    </r>
  </si>
  <si>
    <r>
      <t>log(</t>
    </r>
    <r>
      <rPr>
        <sz val="12"/>
        <rFont val="Symbol"/>
        <family val="1"/>
      </rPr>
      <t>q</t>
    </r>
    <r>
      <rPr>
        <vertAlign val="subscript"/>
        <sz val="12"/>
        <rFont val="Arial"/>
        <family val="2"/>
      </rPr>
      <t xml:space="preserve">2 </t>
    </r>
    <r>
      <rPr>
        <sz val="12"/>
        <rFont val="Arial"/>
        <family val="0"/>
      </rPr>
      <t xml:space="preserve"> - </t>
    </r>
    <r>
      <rPr>
        <sz val="12"/>
        <rFont val="Symbol"/>
        <family val="1"/>
      </rPr>
      <t>q</t>
    </r>
    <r>
      <rPr>
        <vertAlign val="subscript"/>
        <sz val="12"/>
        <rFont val="Arial"/>
        <family val="2"/>
      </rPr>
      <t>1</t>
    </r>
    <r>
      <rPr>
        <sz val="12"/>
        <rFont val="Arial"/>
        <family val="0"/>
      </rPr>
      <t>)</t>
    </r>
    <r>
      <rPr>
        <vertAlign val="subscript"/>
        <sz val="12"/>
        <rFont val="Arial"/>
        <family val="2"/>
      </rPr>
      <t xml:space="preserve"> h.a.</t>
    </r>
    <r>
      <rPr>
        <sz val="12"/>
        <rFont val="Arial"/>
        <family val="0"/>
      </rPr>
      <t xml:space="preserve"> =</t>
    </r>
  </si>
  <si>
    <t>watts</t>
  </si>
  <si>
    <r>
      <t>(q</t>
    </r>
    <r>
      <rPr>
        <vertAlign val="subscript"/>
        <sz val="12"/>
        <rFont val="Symbol"/>
        <family val="1"/>
      </rPr>
      <t>1</t>
    </r>
    <r>
      <rPr>
        <sz val="12"/>
        <rFont val="Symbol"/>
        <family val="1"/>
      </rPr>
      <t xml:space="preserve"> -q</t>
    </r>
    <r>
      <rPr>
        <vertAlign val="subscript"/>
        <sz val="12"/>
        <rFont val="Symbol"/>
        <family val="1"/>
      </rPr>
      <t xml:space="preserve">2 </t>
    </r>
    <r>
      <rPr>
        <sz val="12"/>
        <rFont val="Symbol"/>
        <family val="1"/>
      </rPr>
      <t xml:space="preserve">) </t>
    </r>
    <r>
      <rPr>
        <vertAlign val="subscript"/>
        <sz val="12"/>
        <rFont val="Arial"/>
        <family val="2"/>
      </rPr>
      <t>h.a.</t>
    </r>
    <r>
      <rPr>
        <sz val="12"/>
        <rFont val="Symbol"/>
        <family val="1"/>
      </rPr>
      <t xml:space="preserve"> =</t>
    </r>
  </si>
  <si>
    <r>
      <t xml:space="preserve">puissance reçue sur le récepteur hors atmosphère :  p </t>
    </r>
    <r>
      <rPr>
        <vertAlign val="subscript"/>
        <sz val="12"/>
        <rFont val="Times New Roman"/>
        <family val="1"/>
      </rPr>
      <t>h.a.</t>
    </r>
    <r>
      <rPr>
        <sz val="12"/>
        <rFont val="Times New Roman"/>
        <family val="1"/>
      </rPr>
      <t xml:space="preserve"> =</t>
    </r>
  </si>
  <si>
    <r>
      <t xml:space="preserve">puissance totale rayonnée par le Soleil :  </t>
    </r>
    <r>
      <rPr>
        <b/>
        <sz val="12"/>
        <rFont val="Times New Roman"/>
        <family val="1"/>
      </rPr>
      <t xml:space="preserve">P </t>
    </r>
    <r>
      <rPr>
        <b/>
        <vertAlign val="subscript"/>
        <sz val="12"/>
        <rFont val="Times New Roman"/>
        <family val="1"/>
      </rPr>
      <t>Soleil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 </t>
    </r>
  </si>
  <si>
    <t>date :</t>
  </si>
  <si>
    <r>
      <t xml:space="preserve">température du Soleil :  </t>
    </r>
    <r>
      <rPr>
        <b/>
        <sz val="12"/>
        <rFont val="Times New Roman"/>
        <family val="1"/>
      </rPr>
      <t xml:space="preserve"> T</t>
    </r>
    <r>
      <rPr>
        <b/>
        <vertAlign val="subscript"/>
        <sz val="12"/>
        <rFont val="Times New Roman"/>
        <family val="1"/>
      </rPr>
      <t>Soleil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</t>
    </r>
  </si>
  <si>
    <t>K</t>
  </si>
  <si>
    <r>
      <t xml:space="preserve">masse </t>
    </r>
    <r>
      <rPr>
        <b/>
        <sz val="12"/>
        <rFont val="Times New Roman"/>
        <family val="1"/>
      </rPr>
      <t>m</t>
    </r>
    <r>
      <rPr>
        <sz val="12"/>
        <rFont val="Times New Roman"/>
        <family val="1"/>
      </rPr>
      <t xml:space="preserve"> =</t>
    </r>
  </si>
  <si>
    <r>
      <t>surface</t>
    </r>
    <r>
      <rPr>
        <b/>
        <sz val="12"/>
        <rFont val="Times New Roman"/>
        <family val="1"/>
      </rPr>
      <t xml:space="preserve"> s</t>
    </r>
    <r>
      <rPr>
        <sz val="12"/>
        <rFont val="Times New Roman"/>
        <family val="1"/>
      </rPr>
      <t xml:space="preserve"> =</t>
    </r>
  </si>
  <si>
    <r>
      <t>cm</t>
    </r>
    <r>
      <rPr>
        <vertAlign val="superscript"/>
        <sz val="12"/>
        <rFont val="Times New Roman"/>
        <family val="1"/>
      </rPr>
      <t>2</t>
    </r>
  </si>
  <si>
    <r>
      <t xml:space="preserve">chaleur massique </t>
    </r>
    <r>
      <rPr>
        <b/>
        <sz val="12"/>
        <rFont val="Times New Roman"/>
        <family val="1"/>
      </rPr>
      <t>c</t>
    </r>
    <r>
      <rPr>
        <sz val="12"/>
        <rFont val="Times New Roman"/>
        <family val="1"/>
      </rPr>
      <t xml:space="preserve"> = </t>
    </r>
  </si>
  <si>
    <r>
      <t xml:space="preserve"> J.kg</t>
    </r>
    <r>
      <rPr>
        <vertAlign val="superscript"/>
        <sz val="12"/>
        <rFont val="Times New Roman"/>
        <family val="1"/>
      </rPr>
      <t>-1</t>
    </r>
    <r>
      <rPr>
        <sz val="12"/>
        <rFont val="Times New Roman"/>
        <family val="1"/>
      </rPr>
      <t xml:space="preserve"> .K</t>
    </r>
    <r>
      <rPr>
        <vertAlign val="superscript"/>
        <sz val="12"/>
        <rFont val="Times New Roman"/>
        <family val="1"/>
      </rPr>
      <t xml:space="preserve">-1 </t>
    </r>
  </si>
  <si>
    <t xml:space="preserve"> </t>
  </si>
  <si>
    <r>
      <t>Mesure de la constante solaire : E</t>
    </r>
    <r>
      <rPr>
        <b/>
        <vertAlign val="subscript"/>
        <sz val="20"/>
        <rFont val="Times New Roman"/>
        <family val="1"/>
      </rPr>
      <t>soleil</t>
    </r>
  </si>
  <si>
    <r>
      <t xml:space="preserve">puissance reçue par unité de surface hors atmosphère : </t>
    </r>
    <r>
      <rPr>
        <b/>
        <sz val="12"/>
        <rFont val="Times New Roman"/>
        <family val="1"/>
      </rPr>
      <t xml:space="preserve"> P </t>
    </r>
    <r>
      <rPr>
        <b/>
        <vertAlign val="subscript"/>
        <sz val="12"/>
        <rFont val="Times New Roman"/>
        <family val="1"/>
      </rPr>
      <t>h.a.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= </t>
    </r>
    <r>
      <rPr>
        <b/>
        <sz val="12"/>
        <rFont val="Times New Roman"/>
        <family val="1"/>
      </rPr>
      <t>E</t>
    </r>
    <r>
      <rPr>
        <b/>
        <vertAlign val="subscript"/>
        <sz val="12"/>
        <rFont val="Times New Roman"/>
        <family val="1"/>
      </rPr>
      <t>Soleil</t>
    </r>
    <r>
      <rPr>
        <b/>
        <sz val="12"/>
        <rFont val="Times New Roman"/>
        <family val="1"/>
      </rPr>
      <t xml:space="preserve"> =</t>
    </r>
  </si>
  <si>
    <r>
      <t>t = t</t>
    </r>
    <r>
      <rPr>
        <vertAlign val="subscript"/>
        <sz val="12"/>
        <rFont val="Times New Roman"/>
        <family val="1"/>
      </rPr>
      <t>2-</t>
    </r>
    <r>
      <rPr>
        <sz val="12"/>
        <rFont val="Times New Roman"/>
        <family val="1"/>
      </rPr>
      <t xml:space="preserve"> t</t>
    </r>
    <r>
      <rPr>
        <vertAlign val="subscript"/>
        <sz val="12"/>
        <rFont val="Times New Roman"/>
        <family val="1"/>
      </rPr>
      <t>1</t>
    </r>
  </si>
  <si>
    <r>
      <t>p(W/m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</si>
  <si>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P(W/m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</si>
  <si>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r>
      <t>watts/m</t>
    </r>
    <r>
      <rPr>
        <b/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</si>
</sst>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2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0.0"/>
    <numFmt numFmtId="165" formatCode="0.0000"/>
    <numFmt numFmtId="166" formatCode="0.00000"/>
    <numFmt numFmtId="167" formatCode="0.000"/>
  </numFmts>
  <fonts count="20">
    <font>
      <sz val="10"/>
      <name val="Arial"/>
      <family val="0"/>
    </font>
    <font>
      <sz val="12"/>
      <name val="Symbol"/>
      <family val="1"/>
    </font>
    <font>
      <vertAlign val="subscript"/>
      <sz val="12"/>
      <name val="Symbol"/>
      <family val="1"/>
    </font>
    <font>
      <sz val="12"/>
      <name val="Arial"/>
      <family val="0"/>
    </font>
    <font>
      <vertAlign val="subscript"/>
      <sz val="12"/>
      <name val="Arial"/>
      <family val="2"/>
    </font>
    <font>
      <sz val="12"/>
      <color indexed="8"/>
      <name val="Arial"/>
      <family val="2"/>
    </font>
    <font>
      <sz val="12"/>
      <name val="Times New Roman"/>
      <family val="1"/>
    </font>
    <font>
      <vertAlign val="subscript"/>
      <sz val="12"/>
      <name val="Times New Roman"/>
      <family val="1"/>
    </font>
    <font>
      <b/>
      <sz val="12"/>
      <name val="Times New Roman"/>
      <family val="1"/>
    </font>
    <font>
      <b/>
      <vertAlign val="subscript"/>
      <sz val="12"/>
      <name val="Times New Roman"/>
      <family val="1"/>
    </font>
    <font>
      <sz val="8"/>
      <name val="Symbol"/>
      <family val="1"/>
    </font>
    <font>
      <b/>
      <sz val="8"/>
      <name val="Symbol"/>
      <family val="1"/>
    </font>
    <font>
      <b/>
      <sz val="8"/>
      <name val="Arial"/>
      <family val="0"/>
    </font>
    <font>
      <b/>
      <sz val="8"/>
      <name val="Times New Roman"/>
      <family val="1"/>
    </font>
    <font>
      <sz val="8"/>
      <name val="Arial"/>
      <family val="0"/>
    </font>
    <font>
      <sz val="10"/>
      <name val="Times New Roman"/>
      <family val="1"/>
    </font>
    <font>
      <vertAlign val="superscript"/>
      <sz val="12"/>
      <name val="Times New Roman"/>
      <family val="1"/>
    </font>
    <font>
      <b/>
      <sz val="20"/>
      <name val="Times New Roman"/>
      <family val="1"/>
    </font>
    <font>
      <b/>
      <vertAlign val="subscript"/>
      <sz val="20"/>
      <name val="Times New Roman"/>
      <family val="1"/>
    </font>
    <font>
      <b/>
      <vertAlign val="superscript"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 style="thick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0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17" fillId="0" borderId="0" xfId="0" applyFont="1" applyAlignment="1">
      <alignment/>
    </xf>
    <xf numFmtId="164" fontId="6" fillId="0" borderId="8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167" fontId="6" fillId="2" borderId="3" xfId="0" applyNumberFormat="1" applyFont="1" applyFill="1" applyBorder="1" applyAlignment="1">
      <alignment horizontal="center" vertical="center"/>
    </xf>
    <xf numFmtId="167" fontId="6" fillId="2" borderId="10" xfId="0" applyNumberFormat="1" applyFont="1" applyFill="1" applyBorder="1" applyAlignment="1">
      <alignment horizontal="center" vertical="center"/>
    </xf>
    <xf numFmtId="167" fontId="6" fillId="2" borderId="4" xfId="0" applyNumberFormat="1" applyFont="1" applyFill="1" applyBorder="1" applyAlignment="1">
      <alignment horizontal="center" vertical="center"/>
    </xf>
    <xf numFmtId="167" fontId="6" fillId="2" borderId="7" xfId="0" applyNumberFormat="1" applyFont="1" applyFill="1" applyBorder="1" applyAlignment="1">
      <alignment horizontal="center" vertical="center"/>
    </xf>
    <xf numFmtId="167" fontId="6" fillId="2" borderId="11" xfId="0" applyNumberFormat="1" applyFont="1" applyFill="1" applyBorder="1" applyAlignment="1">
      <alignment horizontal="center" vertical="center"/>
    </xf>
    <xf numFmtId="2" fontId="6" fillId="2" borderId="0" xfId="0" applyNumberFormat="1" applyFont="1" applyFill="1" applyAlignment="1">
      <alignment horizontal="left" vertical="center"/>
    </xf>
    <xf numFmtId="2" fontId="6" fillId="2" borderId="0" xfId="0" applyNumberFormat="1" applyFont="1" applyFill="1" applyAlignment="1">
      <alignment vertical="center"/>
    </xf>
    <xf numFmtId="2" fontId="8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15" fillId="2" borderId="0" xfId="0" applyFont="1" applyFill="1" applyAlignment="1">
      <alignment/>
    </xf>
    <xf numFmtId="2" fontId="8" fillId="2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droite de Bouguer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9825"/>
          <c:y val="0.124"/>
          <c:w val="0.79175"/>
          <c:h val="0.876"/>
        </c:manualLayout>
      </c:layou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Feuil1!$F$8:$F$12</c:f>
              <c:numCache/>
            </c:numRef>
          </c:xVal>
          <c:yVal>
            <c:numRef>
              <c:f>Feuil1!$H$8:$H$12</c:f>
              <c:numCache/>
            </c:numRef>
          </c:yVal>
          <c:smooth val="0"/>
        </c:ser>
        <c:axId val="21523355"/>
        <c:axId val="59492468"/>
      </c:scatterChart>
      <c:valAx>
        <c:axId val="21523355"/>
        <c:scaling>
          <c:orientation val="minMax"/>
        </c:scaling>
        <c:axPos val="b"/>
        <c:title>
          <c:tx>
            <c:rich>
              <a:bodyPr vert="horz" rot="0" anchor="b"/>
              <a:lstStyle/>
              <a:p>
                <a:pPr algn="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sec</a:t>
                </a:r>
                <a:r>
                  <a:rPr lang="en-US" cap="none" sz="800" b="1" i="0" u="none" baseline="0"/>
                  <a:t>z</a:t>
                </a:r>
              </a:p>
            </c:rich>
          </c:tx>
          <c:layout>
            <c:manualLayout>
              <c:xMode val="factor"/>
              <c:yMode val="factor"/>
              <c:x val="0.0525"/>
              <c:y val="0.2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9492468"/>
        <c:crosses val="autoZero"/>
        <c:crossBetween val="midCat"/>
        <c:dispUnits/>
      </c:valAx>
      <c:valAx>
        <c:axId val="59492468"/>
        <c:scaling>
          <c:orientation val="minMax"/>
          <c:max val="1.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log ( </a:t>
                </a:r>
                <a:r>
                  <a:rPr lang="en-US" cap="none" sz="800" b="1" i="0" u="none" baseline="0"/>
                  <a:t>q2 - q1</a:t>
                </a: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5233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47625</xdr:rowOff>
    </xdr:from>
    <xdr:to>
      <xdr:col>3</xdr:col>
      <xdr:colOff>647700</xdr:colOff>
      <xdr:row>21</xdr:row>
      <xdr:rowOff>238125</xdr:rowOff>
    </xdr:to>
    <xdr:graphicFrame>
      <xdr:nvGraphicFramePr>
        <xdr:cNvPr id="1" name="Chart 6"/>
        <xdr:cNvGraphicFramePr/>
      </xdr:nvGraphicFramePr>
      <xdr:xfrm>
        <a:off x="0" y="3238500"/>
        <a:ext cx="29337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="80" zoomScaleNormal="80" workbookViewId="0" topLeftCell="A6">
      <selection activeCell="K26" sqref="K26"/>
    </sheetView>
  </sheetViews>
  <sheetFormatPr defaultColWidth="11.421875" defaultRowHeight="12.75"/>
  <cols>
    <col min="6" max="6" width="11.7109375" style="0" bestFit="1" customWidth="1"/>
    <col min="7" max="7" width="13.140625" style="0" customWidth="1"/>
    <col min="8" max="8" width="14.28125" style="0" customWidth="1"/>
    <col min="9" max="9" width="12.28125" style="0" customWidth="1"/>
    <col min="10" max="10" width="10.28125" style="0" customWidth="1"/>
    <col min="11" max="11" width="11.7109375" style="0" customWidth="1"/>
  </cols>
  <sheetData>
    <row r="1" spans="4:11" ht="30">
      <c r="D1" s="26" t="s">
        <v>23</v>
      </c>
      <c r="F1" s="1"/>
      <c r="G1" s="1"/>
      <c r="H1" s="1"/>
      <c r="I1" s="1"/>
      <c r="J1" s="1"/>
      <c r="K1" s="20"/>
    </row>
    <row r="2" spans="6:11" ht="12.75">
      <c r="F2" s="1"/>
      <c r="G2" s="1"/>
      <c r="H2" s="1"/>
      <c r="I2" s="1"/>
      <c r="J2" s="1"/>
      <c r="K2" s="20"/>
    </row>
    <row r="3" spans="2:11" ht="15.75">
      <c r="B3" s="24" t="s">
        <v>17</v>
      </c>
      <c r="C3" s="24">
        <v>1.108</v>
      </c>
      <c r="D3" s="24" t="s">
        <v>1</v>
      </c>
      <c r="F3" s="1"/>
      <c r="G3" s="1"/>
      <c r="H3" s="1"/>
      <c r="I3" s="22" t="s">
        <v>14</v>
      </c>
      <c r="J3" s="1"/>
      <c r="K3" s="20"/>
    </row>
    <row r="4" spans="2:11" ht="18.75">
      <c r="B4" s="24" t="s">
        <v>18</v>
      </c>
      <c r="C4" s="24">
        <v>51</v>
      </c>
      <c r="D4" s="24" t="s">
        <v>19</v>
      </c>
      <c r="F4" s="1"/>
      <c r="G4" s="1"/>
      <c r="H4" s="1"/>
      <c r="I4" s="1"/>
      <c r="J4" s="1"/>
      <c r="K4" s="20"/>
    </row>
    <row r="5" spans="2:11" ht="18.75">
      <c r="B5" s="21" t="s">
        <v>20</v>
      </c>
      <c r="C5" s="21">
        <v>385</v>
      </c>
      <c r="D5" s="24" t="s">
        <v>21</v>
      </c>
      <c r="F5" s="1"/>
      <c r="G5" s="1"/>
      <c r="H5" s="1"/>
      <c r="I5" s="1"/>
      <c r="J5" s="1"/>
      <c r="K5" s="20"/>
    </row>
    <row r="6" spans="6:11" ht="13.5" thickBot="1">
      <c r="F6" s="1"/>
      <c r="G6" s="1"/>
      <c r="H6" s="1"/>
      <c r="I6" s="1"/>
      <c r="J6" s="1"/>
      <c r="K6" s="20"/>
    </row>
    <row r="7" spans="1:11" ht="24.75" customHeight="1" thickBot="1" thickTop="1">
      <c r="A7" s="5" t="s">
        <v>0</v>
      </c>
      <c r="B7" s="6" t="s">
        <v>2</v>
      </c>
      <c r="C7" s="6" t="s">
        <v>3</v>
      </c>
      <c r="D7" s="7" t="s">
        <v>4</v>
      </c>
      <c r="E7" s="7" t="s">
        <v>5</v>
      </c>
      <c r="F7" s="7" t="s">
        <v>6</v>
      </c>
      <c r="G7" s="6" t="s">
        <v>7</v>
      </c>
      <c r="H7" s="7" t="s">
        <v>8</v>
      </c>
      <c r="I7" s="31" t="s">
        <v>25</v>
      </c>
      <c r="J7" s="31" t="s">
        <v>26</v>
      </c>
      <c r="K7" s="32" t="s">
        <v>27</v>
      </c>
    </row>
    <row r="8" spans="1:12" ht="19.5" customHeight="1" thickTop="1">
      <c r="A8" s="27">
        <v>53</v>
      </c>
      <c r="B8" s="28">
        <v>18.8</v>
      </c>
      <c r="C8" s="28">
        <v>24.4</v>
      </c>
      <c r="D8" s="8"/>
      <c r="E8" s="8"/>
      <c r="F8" s="35">
        <f>1/COS(RADIANS(A8))</f>
        <v>1.661640141122483</v>
      </c>
      <c r="G8" s="35">
        <f>C8-B8</f>
        <v>5.599999999999998</v>
      </c>
      <c r="H8" s="35">
        <f>LOG10(G8)</f>
        <v>0.7481880270062002</v>
      </c>
      <c r="I8" s="35">
        <v>600</v>
      </c>
      <c r="J8" s="35">
        <f>PRODUCT($C$3,$C$5,G8)/I8</f>
        <v>3.9814133333333324</v>
      </c>
      <c r="K8" s="36">
        <f>(J8/$C$4)*10000</f>
        <v>780.6692810457515</v>
      </c>
      <c r="L8" s="3"/>
    </row>
    <row r="9" spans="1:12" ht="19.5" customHeight="1">
      <c r="A9" s="29">
        <v>37</v>
      </c>
      <c r="B9" s="30">
        <v>19.5</v>
      </c>
      <c r="C9" s="30">
        <v>26</v>
      </c>
      <c r="D9" s="9"/>
      <c r="E9" s="9"/>
      <c r="F9" s="37">
        <f>1/COS(RADIANS(A9))</f>
        <v>1.2521356581562257</v>
      </c>
      <c r="G9" s="37">
        <f>C9-B9</f>
        <v>6.5</v>
      </c>
      <c r="H9" s="37">
        <f>LOG10(G9)</f>
        <v>0.8129133566428556</v>
      </c>
      <c r="I9" s="37">
        <v>600</v>
      </c>
      <c r="J9" s="37">
        <f>PRODUCT($C$3,$C$5,G9)/I9</f>
        <v>4.621283333333334</v>
      </c>
      <c r="K9" s="36">
        <f>(J9/$C$4)*10000</f>
        <v>906.1339869281047</v>
      </c>
      <c r="L9" s="3"/>
    </row>
    <row r="10" spans="1:12" ht="19.5" customHeight="1">
      <c r="A10" s="10">
        <v>50</v>
      </c>
      <c r="B10" s="11">
        <v>21.1</v>
      </c>
      <c r="C10" s="11">
        <v>26.8</v>
      </c>
      <c r="D10" s="11"/>
      <c r="E10" s="11"/>
      <c r="F10" s="37">
        <f>1/COS(RADIANS(A10))</f>
        <v>1.5557238268604123</v>
      </c>
      <c r="G10" s="37">
        <f>C10-B10</f>
        <v>5.699999999999999</v>
      </c>
      <c r="H10" s="37">
        <f>LOG10(G10)</f>
        <v>0.7558748556724914</v>
      </c>
      <c r="I10" s="37">
        <v>600</v>
      </c>
      <c r="J10" s="37">
        <f>PRODUCT($C$3,$C$5,G10)/I10</f>
        <v>4.05251</v>
      </c>
      <c r="K10" s="36">
        <f>(J10/$C$4)*10000</f>
        <v>794.6098039215686</v>
      </c>
      <c r="L10" s="3"/>
    </row>
    <row r="11" spans="1:12" ht="19.5" customHeight="1">
      <c r="A11" s="10">
        <v>59</v>
      </c>
      <c r="B11" s="11">
        <v>23.7</v>
      </c>
      <c r="C11" s="11">
        <v>28.8</v>
      </c>
      <c r="D11" s="11"/>
      <c r="E11" s="11"/>
      <c r="F11" s="37">
        <f>1/COS(RADIANS(A11))</f>
        <v>1.9416040264103567</v>
      </c>
      <c r="G11" s="37">
        <f>C11-B11</f>
        <v>5.100000000000001</v>
      </c>
      <c r="H11" s="37">
        <f>LOG10(G11)</f>
        <v>0.7075701760979365</v>
      </c>
      <c r="I11" s="37">
        <v>600</v>
      </c>
      <c r="J11" s="37">
        <f>PRODUCT($C$3,$C$5,G11)/I11</f>
        <v>3.6259300000000017</v>
      </c>
      <c r="K11" s="36">
        <f>(J11/$C$4)*10000</f>
        <v>710.9666666666669</v>
      </c>
      <c r="L11" s="4"/>
    </row>
    <row r="12" spans="1:12" ht="19.5" customHeight="1" thickBot="1">
      <c r="A12" s="12">
        <v>68.5</v>
      </c>
      <c r="B12" s="13">
        <v>23.4</v>
      </c>
      <c r="C12" s="13">
        <v>27.2</v>
      </c>
      <c r="D12" s="13"/>
      <c r="E12" s="13"/>
      <c r="F12" s="38">
        <f>1/COS(RADIANS(A12))</f>
        <v>2.7285038277709663</v>
      </c>
      <c r="G12" s="38">
        <f>C12-B12</f>
        <v>3.8000000000000007</v>
      </c>
      <c r="H12" s="38">
        <f>LOG10(G12)</f>
        <v>0.5797835966168102</v>
      </c>
      <c r="I12" s="38">
        <v>600</v>
      </c>
      <c r="J12" s="38">
        <f>PRODUCT($C$3,$C$5,G12)/I12</f>
        <v>2.701673333333334</v>
      </c>
      <c r="K12" s="39">
        <f>(J12/$C$4)*10000</f>
        <v>529.7398692810459</v>
      </c>
      <c r="L12" s="4"/>
    </row>
    <row r="13" spans="6:11" ht="19.5" customHeight="1" thickTop="1">
      <c r="F13" s="1"/>
      <c r="G13" s="1"/>
      <c r="H13" s="1"/>
      <c r="I13" s="1"/>
      <c r="J13" s="1"/>
      <c r="K13" s="2"/>
    </row>
    <row r="14" spans="6:11" ht="19.5" customHeight="1">
      <c r="F14" s="1"/>
      <c r="G14" s="1"/>
      <c r="H14" s="15"/>
      <c r="I14" s="16" t="s">
        <v>9</v>
      </c>
      <c r="J14" s="40">
        <f>INTERCEPT(H8:H12,F8:F12)</f>
        <v>1.005309348603777</v>
      </c>
      <c r="K14" s="17"/>
    </row>
    <row r="15" spans="6:11" ht="19.5" customHeight="1">
      <c r="F15" s="1"/>
      <c r="G15" s="1"/>
      <c r="H15" s="15"/>
      <c r="I15" s="18" t="s">
        <v>11</v>
      </c>
      <c r="J15" s="40">
        <f>10^J14</f>
        <v>10.123002604911402</v>
      </c>
      <c r="K15" s="17"/>
    </row>
    <row r="16" spans="6:11" ht="19.5" customHeight="1">
      <c r="F16" s="1"/>
      <c r="G16" s="1"/>
      <c r="H16" s="15"/>
      <c r="I16" s="15"/>
      <c r="J16" s="41"/>
      <c r="K16" s="17"/>
    </row>
    <row r="17" spans="6:11" ht="19.5" customHeight="1">
      <c r="F17" s="1"/>
      <c r="G17" s="1"/>
      <c r="H17" s="15"/>
      <c r="I17" s="19" t="s">
        <v>12</v>
      </c>
      <c r="J17" s="41">
        <f>PRODUCT(C3,C5,J15)/600</f>
        <v>7.197117418671845</v>
      </c>
      <c r="K17" s="25" t="s">
        <v>10</v>
      </c>
    </row>
    <row r="18" spans="6:11" ht="19.5" customHeight="1">
      <c r="F18" s="1"/>
      <c r="G18" s="1"/>
      <c r="H18" s="15"/>
      <c r="I18" s="19" t="s">
        <v>22</v>
      </c>
      <c r="J18" s="41"/>
      <c r="K18" s="25"/>
    </row>
    <row r="19" spans="6:11" ht="19.5" customHeight="1">
      <c r="F19" s="1"/>
      <c r="G19" s="1"/>
      <c r="H19" s="15"/>
      <c r="I19" s="19" t="s">
        <v>24</v>
      </c>
      <c r="J19" s="42">
        <f>J17/$C$4*10000</f>
        <v>1411.1994938572245</v>
      </c>
      <c r="K19" s="33" t="s">
        <v>28</v>
      </c>
    </row>
    <row r="20" spans="6:11" ht="19.5" customHeight="1">
      <c r="F20" s="1"/>
      <c r="G20" s="1"/>
      <c r="H20" s="1"/>
      <c r="I20" s="14"/>
      <c r="J20" s="43"/>
      <c r="K20" s="23"/>
    </row>
    <row r="21" spans="6:11" ht="19.5" customHeight="1">
      <c r="F21" s="1"/>
      <c r="G21" s="1"/>
      <c r="H21" s="1"/>
      <c r="I21" s="21" t="s">
        <v>13</v>
      </c>
      <c r="J21" s="44">
        <f>J19*4*PI()*(150*10^9)^2</f>
        <v>3.9900725663863416E+26</v>
      </c>
      <c r="K21" s="34" t="s">
        <v>10</v>
      </c>
    </row>
    <row r="22" spans="6:11" ht="19.5" customHeight="1">
      <c r="F22" s="1"/>
      <c r="G22" s="1"/>
      <c r="H22" s="1"/>
      <c r="I22" s="1"/>
      <c r="J22" s="45"/>
      <c r="K22" s="23"/>
    </row>
    <row r="23" spans="6:11" ht="19.5" customHeight="1">
      <c r="F23" s="1"/>
      <c r="G23" s="1"/>
      <c r="H23" s="1"/>
      <c r="I23" s="21" t="s">
        <v>15</v>
      </c>
      <c r="J23" s="46">
        <f>(J21/(4*PI()*(6.96*10^8)^2*5.67*10^-8))^0.25</f>
        <v>5830.990689945984</v>
      </c>
      <c r="K23" s="34" t="s">
        <v>16</v>
      </c>
    </row>
    <row r="24" spans="6:11" ht="12.75">
      <c r="F24" s="1"/>
      <c r="G24" s="1"/>
      <c r="H24" s="1"/>
      <c r="I24" s="1"/>
      <c r="J24" s="1"/>
      <c r="K24" s="2"/>
    </row>
    <row r="25" spans="6:11" ht="12.75">
      <c r="F25" s="1"/>
      <c r="G25" s="1"/>
      <c r="H25" s="1"/>
      <c r="I25" s="1"/>
      <c r="J25" s="1"/>
      <c r="K25" s="2"/>
    </row>
    <row r="26" spans="6:11" ht="12.75">
      <c r="F26" s="1"/>
      <c r="G26" s="1"/>
      <c r="H26" s="1"/>
      <c r="I26" s="1"/>
      <c r="J26" s="1"/>
      <c r="K26" s="2"/>
    </row>
  </sheetData>
  <printOptions/>
  <pageMargins left="0.7874015748031497" right="0.3937007874015748" top="0.984251968503937" bottom="0.984251968503937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PIGUET</dc:creator>
  <cp:keywords/>
  <dc:description/>
  <cp:lastModifiedBy>Merlin</cp:lastModifiedBy>
  <cp:lastPrinted>2003-04-06T09:28:17Z</cp:lastPrinted>
  <dcterms:created xsi:type="dcterms:W3CDTF">2003-04-05T17:05:17Z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