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950" windowHeight="13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<sst xmlns="http://schemas.openxmlformats.org/spreadsheetml/2006/main" count="70" uniqueCount="69">
  <si>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Triangle ABC</t>
  </si>
  <si>
    <t>Triangle ACD</t>
  </si>
  <si>
    <t>Triangle DCE</t>
  </si>
  <si>
    <t>Triangle DEF</t>
  </si>
  <si>
    <t>AF</t>
  </si>
  <si>
    <t>longueur</t>
  </si>
  <si>
    <t>Mesure d'une protion du méridien terrestre</t>
  </si>
  <si>
    <t>A0 - Orientation de la base AB / au Nord</t>
  </si>
  <si>
    <t>inclinaison de BC sur le méridien</t>
  </si>
  <si>
    <t>inclinaison de CD sur le méridien</t>
  </si>
  <si>
    <t>inclinaison de FD sur le méridien</t>
  </si>
  <si>
    <t>Calcul des angles intermédiaires</t>
  </si>
  <si>
    <t>Calcul distance BF = BC'+C'D'+D'F'</t>
  </si>
  <si>
    <t>segment AB</t>
  </si>
  <si>
    <t>segment BC</t>
  </si>
  <si>
    <t>segment CA</t>
  </si>
  <si>
    <t>angle A1</t>
  </si>
  <si>
    <t>angle B2</t>
  </si>
  <si>
    <t>angle C</t>
  </si>
  <si>
    <t>angle B4</t>
  </si>
  <si>
    <t>angle C3</t>
  </si>
  <si>
    <t>angle D6</t>
  </si>
  <si>
    <t>angle C5</t>
  </si>
  <si>
    <t>angle D8</t>
  </si>
  <si>
    <t>angle E7</t>
  </si>
  <si>
    <t>angle i1</t>
  </si>
  <si>
    <t>angle i2</t>
  </si>
  <si>
    <t>angle i3</t>
  </si>
  <si>
    <t>angle i4</t>
  </si>
  <si>
    <t>segment CD</t>
  </si>
  <si>
    <t>segment DB</t>
  </si>
  <si>
    <t>segment DC</t>
  </si>
  <si>
    <t>segment CE</t>
  </si>
  <si>
    <t>segment ED</t>
  </si>
  <si>
    <t>segment DE</t>
  </si>
  <si>
    <t>segment EF</t>
  </si>
  <si>
    <t>segment FD</t>
  </si>
  <si>
    <t>segment C'D'</t>
  </si>
  <si>
    <t>segment D'F'</t>
  </si>
  <si>
    <t>angle F8</t>
  </si>
  <si>
    <t>angle D</t>
  </si>
  <si>
    <t>Cellules encadrées, en caractères gras et droits : mesures à rentrer</t>
  </si>
  <si>
    <t>Cellules en caractères gras et italiques : valeurs c alculées précédemment</t>
  </si>
  <si>
    <t>Résolution du triangle ABC
 à partir des mesures 
des angles A1, B2 
et base AB</t>
  </si>
  <si>
    <t>Résolution du triangle DCE
 à partir des mesures 
des angles D5 et D6 
et base CD</t>
  </si>
  <si>
    <t>Résolution du triangle BCD
 à partir des mesures 
des angles B4 et C3 
et base BC</t>
  </si>
  <si>
    <t>Résolution du triangle DEF
 à partir des mesures 
des angles D8 et E7 
et base DE</t>
  </si>
  <si>
    <t>BC = AB*SIN(A1))/SINC2)</t>
  </si>
  <si>
    <t>CD = BC*SIN(B4))/SIN(D)</t>
  </si>
  <si>
    <t>BD = BC*SIN(C3)/SIN(D)</t>
  </si>
  <si>
    <t>AC = AB*SIN(B2)/SIN(C)</t>
  </si>
  <si>
    <t>CE = CD*SIN(A0))/SIN(D6)</t>
  </si>
  <si>
    <t>DE = CD*SIN(E)/SIN(C5)</t>
  </si>
  <si>
    <t>angle E</t>
  </si>
  <si>
    <t>E = 180-C5-D6</t>
  </si>
  <si>
    <t>D = 180-C3-B4</t>
  </si>
  <si>
    <t>C = 180-BC-CA</t>
  </si>
  <si>
    <t>Formules mathématiques</t>
  </si>
  <si>
    <t>EF = DE*SIN(D8)/SIN(F)</t>
  </si>
  <si>
    <t>DF = DE*SIN(E7)/SIN(F)</t>
  </si>
  <si>
    <t>F = 180-D8-E7</t>
  </si>
  <si>
    <t>i1 = 180-B2-A0</t>
  </si>
  <si>
    <t>i2 = 180-C3-i1</t>
  </si>
  <si>
    <t>i3 = 180-D6-i2</t>
  </si>
  <si>
    <t>i4 = 180-D6-D8-i2</t>
  </si>
  <si>
    <t>AC' = AC*COS(A1-A0)</t>
  </si>
  <si>
    <t>segment AC'</t>
  </si>
  <si>
    <t>C'D' = CD*cos(i2)</t>
  </si>
  <si>
    <t>D'F = DF*cos(i4)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</si>
</sst>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8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textRotation="90"/>
    </xf>
    <xf numFmtId="49" fontId="0" fillId="0" borderId="15" xfId="0" applyNumberFormat="1" applyBorder="1" applyAlignment="1">
      <alignment horizontal="left" vertical="center" textRotation="90" wrapText="1"/>
    </xf>
    <xf numFmtId="49" fontId="0" fillId="0" borderId="16" xfId="0" applyNumberFormat="1" applyBorder="1" applyAlignment="1">
      <alignment horizontal="left" vertical="center" textRotation="90" wrapText="1"/>
    </xf>
    <xf numFmtId="49" fontId="0" fillId="0" borderId="17" xfId="0" applyNumberFormat="1" applyBorder="1" applyAlignment="1">
      <alignment horizontal="left" vertical="center" textRotation="90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85725</xdr:rowOff>
    </xdr:from>
    <xdr:to>
      <xdr:col>13</xdr:col>
      <xdr:colOff>619125</xdr:colOff>
      <xdr:row>55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85725"/>
          <a:ext cx="4391025" cy="933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 topLeftCell="A6">
      <selection activeCell="E54" sqref="E54"/>
    </sheetView>
  </sheetViews>
  <sheetFormatPr defaultColWidth="12" defaultRowHeight="12.75"/>
  <cols>
    <col min="1" max="1" width="12" style="26" customWidth="1"/>
    <col min="2" max="2" width="16" style="0" customWidth="1"/>
    <col min="7" max="7" width="29.83203125" style="0" customWidth="1"/>
  </cols>
  <sheetData>
    <row r="1" ht="12.75"/>
    <row r="2" ht="23.25">
      <c r="B2" s="19" t="s">
        <v>6</v>
      </c>
    </row>
    <row r="3" ht="12.75"/>
    <row r="4" ht="12.75">
      <c r="B4" t="s">
        <v>41</v>
      </c>
    </row>
    <row r="5" ht="12.75">
      <c r="B5" t="s">
        <v>42</v>
      </c>
    </row>
    <row r="6" ht="13.5" thickBot="1"/>
    <row r="7" spans="2:7" ht="13.5" thickBot="1">
      <c r="B7" s="17" t="s">
        <v>7</v>
      </c>
      <c r="C7" s="16"/>
      <c r="D7" s="16"/>
      <c r="E7" s="18">
        <v>61.4</v>
      </c>
      <c r="G7" s="30" t="s">
        <v>57</v>
      </c>
    </row>
    <row r="8" ht="13.5" thickBot="1"/>
    <row r="9" spans="1:5" ht="13.5" customHeight="1" thickBot="1">
      <c r="A9" s="27" t="s">
        <v>43</v>
      </c>
      <c r="B9" s="5" t="s">
        <v>0</v>
      </c>
      <c r="C9" s="6"/>
      <c r="D9" s="6"/>
      <c r="E9" s="7"/>
    </row>
    <row r="10" spans="1:7" ht="13.5" thickBot="1">
      <c r="A10" s="28"/>
      <c r="B10" s="10"/>
      <c r="C10" s="2" t="s">
        <v>13</v>
      </c>
      <c r="D10" s="3">
        <v>70</v>
      </c>
      <c r="E10" s="4"/>
      <c r="G10" s="24"/>
    </row>
    <row r="11" spans="1:5" ht="13.5" thickBot="1">
      <c r="A11" s="28"/>
      <c r="B11" s="10"/>
      <c r="C11" s="2" t="s">
        <v>16</v>
      </c>
      <c r="D11" s="3">
        <v>77.8</v>
      </c>
      <c r="E11" s="4"/>
    </row>
    <row r="12" spans="1:5" ht="13.5" thickBot="1">
      <c r="A12" s="28"/>
      <c r="B12" s="10"/>
      <c r="C12" s="2" t="s">
        <v>17</v>
      </c>
      <c r="D12" s="3">
        <v>62.6</v>
      </c>
      <c r="E12" s="4"/>
    </row>
    <row r="13" spans="1:7" ht="12.75">
      <c r="A13" s="28"/>
      <c r="B13" s="10"/>
      <c r="C13" s="1" t="s">
        <v>14</v>
      </c>
      <c r="D13" s="1">
        <f>D10*(SIN(RADIANS(D11))/SIN(RADIANS(D15)))</f>
        <v>107.33689616388861</v>
      </c>
      <c r="E13" s="4"/>
      <c r="G13" s="25" t="s">
        <v>47</v>
      </c>
    </row>
    <row r="14" spans="1:7" ht="14.25" customHeight="1">
      <c r="A14" s="28"/>
      <c r="B14" s="10"/>
      <c r="C14" s="1" t="s">
        <v>15</v>
      </c>
      <c r="D14" s="1">
        <f>D10*(SIN(RADIANS(D12))/SIN(RADIANS(D15)))</f>
        <v>97.4972356846032</v>
      </c>
      <c r="E14" s="4"/>
      <c r="G14" t="s">
        <v>50</v>
      </c>
    </row>
    <row r="15" spans="1:7" ht="12.75">
      <c r="A15" s="28"/>
      <c r="B15" s="10"/>
      <c r="C15" s="1" t="s">
        <v>18</v>
      </c>
      <c r="D15" s="1">
        <f>180-D11-D12</f>
        <v>39.6</v>
      </c>
      <c r="E15" s="4"/>
      <c r="G15" t="s">
        <v>56</v>
      </c>
    </row>
    <row r="16" spans="1:5" ht="13.5" thickBot="1">
      <c r="A16" s="29"/>
      <c r="B16" s="11"/>
      <c r="C16" s="8"/>
      <c r="D16" s="8"/>
      <c r="E16" s="9"/>
    </row>
    <row r="17" spans="3:4" ht="13.5" thickBot="1">
      <c r="C17" s="1"/>
      <c r="D17" s="1"/>
    </row>
    <row r="18" spans="1:5" ht="12.75">
      <c r="A18" s="27" t="s">
        <v>45</v>
      </c>
      <c r="B18" s="5" t="s">
        <v>1</v>
      </c>
      <c r="C18" s="12"/>
      <c r="D18" s="12"/>
      <c r="E18" s="7"/>
    </row>
    <row r="19" spans="1:7" ht="13.5" thickBot="1">
      <c r="A19" s="28"/>
      <c r="B19" s="10"/>
      <c r="C19" s="15" t="s">
        <v>14</v>
      </c>
      <c r="D19" s="15">
        <f>D14</f>
        <v>97.4972356846032</v>
      </c>
      <c r="E19" s="4"/>
      <c r="G19" s="24"/>
    </row>
    <row r="20" spans="1:5" ht="13.5" thickBot="1">
      <c r="A20" s="28"/>
      <c r="B20" s="10"/>
      <c r="C20" s="2" t="s">
        <v>19</v>
      </c>
      <c r="D20" s="3">
        <v>48.9</v>
      </c>
      <c r="E20" s="4"/>
    </row>
    <row r="21" spans="1:5" ht="13.5" thickBot="1">
      <c r="A21" s="28"/>
      <c r="B21" s="10"/>
      <c r="C21" s="2" t="s">
        <v>20</v>
      </c>
      <c r="D21" s="3">
        <v>61.7</v>
      </c>
      <c r="E21" s="4"/>
    </row>
    <row r="22" spans="1:7" ht="12.75">
      <c r="A22" s="28"/>
      <c r="B22" s="10"/>
      <c r="C22" s="13" t="s">
        <v>29</v>
      </c>
      <c r="D22" s="1">
        <f>D19*(SIN(RADIANS(D20))/SIN(RADIANS(D24)))</f>
        <v>78.48896876470644</v>
      </c>
      <c r="E22" s="4"/>
      <c r="G22" s="25" t="s">
        <v>48</v>
      </c>
    </row>
    <row r="23" spans="1:7" ht="12.75">
      <c r="A23" s="28"/>
      <c r="B23" s="10"/>
      <c r="C23" s="14" t="s">
        <v>30</v>
      </c>
      <c r="D23" s="1">
        <f>D19*(SIN(RADIANS(D21))/SIN(RADIANS(D24)))</f>
        <v>91.70795742417039</v>
      </c>
      <c r="E23" s="4"/>
      <c r="G23" t="s">
        <v>49</v>
      </c>
    </row>
    <row r="24" spans="1:7" ht="12.75">
      <c r="A24" s="28"/>
      <c r="B24" s="10"/>
      <c r="C24" s="14" t="s">
        <v>40</v>
      </c>
      <c r="D24" s="1">
        <f>180-D20-D21</f>
        <v>69.39999999999999</v>
      </c>
      <c r="E24" s="4"/>
      <c r="G24" t="s">
        <v>55</v>
      </c>
    </row>
    <row r="25" spans="1:5" ht="13.5" thickBot="1">
      <c r="A25" s="29"/>
      <c r="B25" s="11"/>
      <c r="C25" s="8"/>
      <c r="D25" s="8"/>
      <c r="E25" s="9"/>
    </row>
    <row r="26" spans="3:4" ht="13.5" thickBot="1">
      <c r="C26" s="1"/>
      <c r="D26" s="1"/>
    </row>
    <row r="27" spans="1:5" ht="12.75">
      <c r="A27" s="27" t="s">
        <v>44</v>
      </c>
      <c r="B27" s="5" t="s">
        <v>2</v>
      </c>
      <c r="C27" s="12"/>
      <c r="D27" s="12"/>
      <c r="E27" s="7"/>
    </row>
    <row r="28" spans="1:7" ht="13.5" thickBot="1">
      <c r="A28" s="28"/>
      <c r="B28" s="10"/>
      <c r="C28" s="15" t="s">
        <v>31</v>
      </c>
      <c r="D28" s="15">
        <f>D22</f>
        <v>78.48896876470644</v>
      </c>
      <c r="E28" s="4"/>
      <c r="G28" s="24"/>
    </row>
    <row r="29" spans="1:5" ht="13.5" thickBot="1">
      <c r="A29" s="28"/>
      <c r="B29" s="10"/>
      <c r="C29" s="2" t="s">
        <v>21</v>
      </c>
      <c r="D29" s="3">
        <v>63.2</v>
      </c>
      <c r="E29" s="4"/>
    </row>
    <row r="30" spans="1:5" ht="13.5" thickBot="1">
      <c r="A30" s="28"/>
      <c r="B30" s="10"/>
      <c r="C30" s="2" t="s">
        <v>22</v>
      </c>
      <c r="D30" s="3">
        <v>62</v>
      </c>
      <c r="E30" s="4"/>
    </row>
    <row r="31" spans="1:7" ht="12.75">
      <c r="A31" s="28"/>
      <c r="B31" s="10"/>
      <c r="C31" s="13" t="s">
        <v>32</v>
      </c>
      <c r="D31" s="1">
        <f>D28*(SIN(RADIANS(D29))/SIN(RADIANS(D33)))</f>
        <v>85.73527236974375</v>
      </c>
      <c r="E31" s="4"/>
      <c r="G31" s="25" t="s">
        <v>51</v>
      </c>
    </row>
    <row r="32" spans="1:7" ht="13.5" customHeight="1">
      <c r="A32" s="28"/>
      <c r="B32" s="10"/>
      <c r="C32" s="14" t="s">
        <v>33</v>
      </c>
      <c r="D32" s="1">
        <f>D28*(SIN(RADIANS(D30))/SIN(RADIANS(D33)))</f>
        <v>84.80949483741986</v>
      </c>
      <c r="E32" s="4"/>
      <c r="G32" t="s">
        <v>52</v>
      </c>
    </row>
    <row r="33" spans="1:7" ht="12.75">
      <c r="A33" s="28"/>
      <c r="B33" s="10"/>
      <c r="C33" s="14" t="s">
        <v>53</v>
      </c>
      <c r="D33" s="1">
        <f>180-D29-D30</f>
        <v>54.8</v>
      </c>
      <c r="E33" s="4"/>
      <c r="G33" t="s">
        <v>54</v>
      </c>
    </row>
    <row r="34" spans="1:5" ht="13.5" thickBot="1">
      <c r="A34" s="29"/>
      <c r="B34" s="11"/>
      <c r="C34" s="8"/>
      <c r="D34" s="8"/>
      <c r="E34" s="9"/>
    </row>
    <row r="35" spans="3:4" ht="13.5" thickBot="1">
      <c r="C35" s="1"/>
      <c r="D35" s="1"/>
    </row>
    <row r="36" spans="1:5" ht="12.75">
      <c r="A36" s="27" t="s">
        <v>46</v>
      </c>
      <c r="B36" s="5" t="s">
        <v>3</v>
      </c>
      <c r="C36" s="12"/>
      <c r="D36" s="12"/>
      <c r="E36" s="7"/>
    </row>
    <row r="37" spans="1:7" ht="13.5" thickBot="1">
      <c r="A37" s="28"/>
      <c r="B37" s="10"/>
      <c r="C37" s="15" t="s">
        <v>34</v>
      </c>
      <c r="D37" s="15">
        <f>D32</f>
        <v>84.80949483741986</v>
      </c>
      <c r="E37" s="4"/>
      <c r="G37" s="24"/>
    </row>
    <row r="38" spans="1:5" ht="13.5" thickBot="1">
      <c r="A38" s="28"/>
      <c r="B38" s="10"/>
      <c r="C38" s="2" t="s">
        <v>23</v>
      </c>
      <c r="D38" s="3">
        <v>26.2</v>
      </c>
      <c r="E38" s="4"/>
    </row>
    <row r="39" spans="1:5" ht="13.5" thickBot="1">
      <c r="A39" s="28"/>
      <c r="B39" s="10"/>
      <c r="C39" s="2" t="s">
        <v>24</v>
      </c>
      <c r="D39" s="3">
        <v>97.1</v>
      </c>
      <c r="E39" s="4"/>
    </row>
    <row r="40" spans="1:7" ht="12.75">
      <c r="A40" s="28"/>
      <c r="B40" s="10"/>
      <c r="C40" s="13" t="s">
        <v>35</v>
      </c>
      <c r="D40" s="1">
        <f>D37*(SIN(RADIANS(D38))/SIN(RADIANS(D42)))</f>
        <v>44.79966326419298</v>
      </c>
      <c r="E40" s="4"/>
      <c r="G40" s="25" t="s">
        <v>58</v>
      </c>
    </row>
    <row r="41" spans="1:7" ht="12.75">
      <c r="A41" s="28"/>
      <c r="B41" s="10"/>
      <c r="C41" s="14" t="s">
        <v>36</v>
      </c>
      <c r="D41" s="1">
        <f>D37*(SIN(RADIANS(D39))/SIN(RADIANS(D42)))</f>
        <v>100.69206644140132</v>
      </c>
      <c r="E41" s="4"/>
      <c r="G41" t="s">
        <v>59</v>
      </c>
    </row>
    <row r="42" spans="1:7" ht="12.75">
      <c r="A42" s="28"/>
      <c r="B42" s="10"/>
      <c r="C42" s="14" t="s">
        <v>39</v>
      </c>
      <c r="D42" s="1">
        <f>180-D38-D39</f>
        <v>56.70000000000002</v>
      </c>
      <c r="E42" s="4"/>
      <c r="G42" t="s">
        <v>60</v>
      </c>
    </row>
    <row r="43" spans="1:5" ht="13.5" thickBot="1">
      <c r="A43" s="29"/>
      <c r="B43" s="11"/>
      <c r="C43" s="8"/>
      <c r="D43" s="8"/>
      <c r="E43" s="9"/>
    </row>
    <row r="44" spans="3:4" ht="12.75">
      <c r="C44" s="1"/>
      <c r="D44" s="1"/>
    </row>
    <row r="45" spans="2:4" ht="12.75">
      <c r="B45" t="s">
        <v>11</v>
      </c>
      <c r="C45" s="1"/>
      <c r="D45" s="1"/>
    </row>
    <row r="46" spans="1:7" ht="12.75">
      <c r="A46" t="s">
        <v>8</v>
      </c>
      <c r="C46" s="1" t="s">
        <v>25</v>
      </c>
      <c r="D46" s="1">
        <f>180-D12-E7</f>
        <v>56.00000000000001</v>
      </c>
      <c r="G46" t="s">
        <v>61</v>
      </c>
    </row>
    <row r="47" spans="1:7" ht="12.75">
      <c r="A47" t="s">
        <v>9</v>
      </c>
      <c r="C47" s="1" t="s">
        <v>26</v>
      </c>
      <c r="D47" s="1">
        <f>180-D21-D46</f>
        <v>62.29999999999999</v>
      </c>
      <c r="G47" t="s">
        <v>62</v>
      </c>
    </row>
    <row r="48" spans="1:7" ht="12.75">
      <c r="A48" t="s">
        <v>10</v>
      </c>
      <c r="C48" s="1" t="s">
        <v>27</v>
      </c>
      <c r="D48" s="1">
        <f>180-D29-D47</f>
        <v>54.50000000000001</v>
      </c>
      <c r="G48" t="s">
        <v>63</v>
      </c>
    </row>
    <row r="49" spans="3:7" ht="12.75">
      <c r="C49" s="1" t="s">
        <v>28</v>
      </c>
      <c r="D49" s="1">
        <f>180-D29-D38-D47</f>
        <v>28.300000000000004</v>
      </c>
      <c r="G49" t="s">
        <v>64</v>
      </c>
    </row>
    <row r="50" spans="3:4" ht="12.75">
      <c r="C50" s="1"/>
      <c r="D50" s="1"/>
    </row>
    <row r="51" spans="2:4" ht="12.75">
      <c r="B51" s="23" t="s">
        <v>12</v>
      </c>
      <c r="C51" s="1"/>
      <c r="D51" s="1"/>
    </row>
    <row r="52" spans="3:7" ht="12.75">
      <c r="C52" s="1" t="s">
        <v>66</v>
      </c>
      <c r="D52" s="1">
        <f>D13*COS(RADIANS(D11-E7))</f>
        <v>102.96978447377343</v>
      </c>
      <c r="G52" t="s">
        <v>65</v>
      </c>
    </row>
    <row r="53" spans="3:7" ht="12.75">
      <c r="C53" s="1" t="s">
        <v>37</v>
      </c>
      <c r="D53" s="1">
        <f>D28*COS(RADIANS(D47))</f>
        <v>36.484972807401924</v>
      </c>
      <c r="G53" t="s">
        <v>67</v>
      </c>
    </row>
    <row r="54" spans="3:7" ht="12.75">
      <c r="C54" s="1" t="s">
        <v>38</v>
      </c>
      <c r="D54" s="1">
        <f>D41*COS(RADIANS(D49))</f>
        <v>88.65708417969373</v>
      </c>
      <c r="G54" t="s">
        <v>68</v>
      </c>
    </row>
    <row r="55" spans="3:4" ht="13.5" thickBot="1">
      <c r="C55" s="1"/>
      <c r="D55" s="1"/>
    </row>
    <row r="56" spans="2:4" ht="14.25" thickBot="1" thickTop="1">
      <c r="B56" s="20" t="s">
        <v>5</v>
      </c>
      <c r="C56" s="21" t="s">
        <v>4</v>
      </c>
      <c r="D56" s="22">
        <f>D52+D53+D54</f>
        <v>228.11184146086907</v>
      </c>
    </row>
    <row r="57" ht="13.5" thickTop="1"/>
  </sheetData>
  <mergeCells count="4">
    <mergeCell ref="A9:A16"/>
    <mergeCell ref="A18:A25"/>
    <mergeCell ref="A27:A34"/>
    <mergeCell ref="A36:A43"/>
  </mergeCells>
  <printOptions/>
  <pageMargins left="0.75" right="0.75" top="0.36" bottom="0.3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2005-12-15T07:15:37Z</cp:lastPrinted>
  <dcterms:created xsi:type="dcterms:W3CDTF">2005-12-09T15:16:15Z</dcterms:created>
  <dcterms:modified xsi:type="dcterms:W3CDTF">2005-12-15T19:38:17Z</dcterms:modified>
  <cp:category/>
  <cp:version/>
  <cp:contentType/>
  <cp:contentStatus/>
</cp:coreProperties>
</file>