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580" windowHeight="11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<sst xmlns="http://schemas.openxmlformats.org/spreadsheetml/2006/main" count="12" uniqueCount="11">
  <si>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Calendrier et fractions continues</t>
  </si>
  <si>
    <t>Lune</t>
  </si>
  <si>
    <t>T période</t>
  </si>
  <si>
    <t>T fraction</t>
  </si>
  <si>
    <t>Soleil</t>
  </si>
  <si>
    <t>Décal. 1 jour</t>
  </si>
  <si>
    <t>Luni solaire</t>
  </si>
  <si>
    <t>nbre lunaisons</t>
  </si>
  <si>
    <t>durée années</t>
  </si>
  <si>
    <t>différence</t>
  </si>
  <si>
    <t>année tropique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</si>
</sst>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"/>
    <numFmt numFmtId="166" formatCode="0.000000"/>
  </numFmts>
  <fonts count="3">
    <font>
      <sz val="10"/>
      <name val="Arial"/>
      <family val="0"/>
    </font>
    <font>
      <sz val="8"/>
      <name val="Arial"/>
      <family val="0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2" sqref="A12:A13"/>
    </sheetView>
  </sheetViews>
  <sheetFormatPr defaultColWidth="11.421875" defaultRowHeight="12.75"/>
  <cols>
    <col min="2" max="2" width="9.140625" style="0" customWidth="1"/>
    <col min="3" max="3" width="7.7109375" style="0" customWidth="1"/>
    <col min="4" max="4" width="6.28125" style="0" customWidth="1"/>
    <col min="5" max="5" width="15.140625" style="0" customWidth="1"/>
    <col min="6" max="6" width="14.00390625" style="0" customWidth="1"/>
    <col min="8" max="8" width="13.00390625" style="2" customWidth="1"/>
  </cols>
  <sheetData>
    <row r="1" ht="18.75">
      <c r="C1" s="4" t="s">
        <v>0</v>
      </c>
    </row>
    <row r="3" spans="4:5" ht="12.75">
      <c r="D3" s="5" t="s">
        <v>10</v>
      </c>
      <c r="E3">
        <v>365.2421988</v>
      </c>
    </row>
    <row r="4" spans="3:5" ht="12.75">
      <c r="C4" t="s">
        <v>4</v>
      </c>
      <c r="E4">
        <v>365.2421988</v>
      </c>
    </row>
    <row r="5" ht="12.75">
      <c r="E5">
        <v>365</v>
      </c>
    </row>
    <row r="7" spans="1:8" ht="12.75">
      <c r="A7">
        <f>E3-INT(E3)</f>
        <v>0.24219879999998284</v>
      </c>
      <c r="B7">
        <f>INT(1/A7)</f>
        <v>4</v>
      </c>
      <c r="C7">
        <v>1</v>
      </c>
      <c r="D7">
        <v>4</v>
      </c>
      <c r="E7">
        <f>D7*$E$5+C7</f>
        <v>1461</v>
      </c>
      <c r="F7">
        <f>D7*$E$4</f>
        <v>1460.9687952</v>
      </c>
      <c r="G7" s="1">
        <f>F7-E7</f>
        <v>-0.031204800000068644</v>
      </c>
      <c r="H7" s="2">
        <f>ABS(1/(G7/F7)/$E$3)</f>
        <v>128.18540737294265</v>
      </c>
    </row>
    <row r="8" spans="1:8" ht="12.75">
      <c r="A8">
        <f>1/A7-B7</f>
        <v>0.1288396143997037</v>
      </c>
      <c r="B8">
        <f>INT(1/A8)</f>
        <v>7</v>
      </c>
      <c r="C8">
        <v>7</v>
      </c>
      <c r="D8">
        <v>29</v>
      </c>
      <c r="E8">
        <f>D8*$E$5+C8</f>
        <v>10592</v>
      </c>
      <c r="F8">
        <f>D8*$E$4</f>
        <v>10592.0237652</v>
      </c>
      <c r="G8" s="1">
        <f>F8-E8</f>
        <v>0.023765199999616016</v>
      </c>
      <c r="H8" s="2">
        <f>ABS(1/(G8/F8)/$E$3)</f>
        <v>1220.2716577377244</v>
      </c>
    </row>
    <row r="9" spans="1:8" ht="12.75">
      <c r="A9">
        <f>1/A8-B8</f>
        <v>0.7615879608088898</v>
      </c>
      <c r="B9">
        <f>INT(1/A9)</f>
        <v>1</v>
      </c>
      <c r="C9">
        <v>8</v>
      </c>
      <c r="D9">
        <v>33</v>
      </c>
      <c r="E9">
        <f>D9*$E$5+C9</f>
        <v>12053</v>
      </c>
      <c r="F9">
        <f>D9*$E$4</f>
        <v>12052.9925604</v>
      </c>
      <c r="G9" s="1">
        <f>F9-E9</f>
        <v>-0.007439599999997881</v>
      </c>
      <c r="H9" s="2">
        <f>ABS(1/(G9/F9)/$E$3)</f>
        <v>4435.722350665278</v>
      </c>
    </row>
    <row r="10" spans="1:8" ht="12.75">
      <c r="A10">
        <f>1/A9-B9</f>
        <v>0.313045966401426</v>
      </c>
      <c r="B10">
        <f>INT(1/A10)</f>
        <v>3</v>
      </c>
      <c r="C10">
        <v>31</v>
      </c>
      <c r="D10">
        <v>128</v>
      </c>
      <c r="E10">
        <f>D10*$E$5+C10</f>
        <v>46751</v>
      </c>
      <c r="F10">
        <f>D10*$E$4</f>
        <v>46751.0014464</v>
      </c>
      <c r="G10" s="1">
        <f>F10-E10</f>
        <v>0.0014463999978033826</v>
      </c>
      <c r="H10" s="2">
        <f>ABS(1/(G10/F10)/$E$3)</f>
        <v>88495.57535563532</v>
      </c>
    </row>
    <row r="11" spans="1:8" ht="12.75">
      <c r="A11">
        <f>1/A10-B10</f>
        <v>0.19441905447737717</v>
      </c>
      <c r="B11">
        <f>INT(1/A11)</f>
        <v>5</v>
      </c>
      <c r="C11">
        <v>163</v>
      </c>
      <c r="D11">
        <v>673</v>
      </c>
      <c r="E11">
        <f>D11*$E$5+C11</f>
        <v>245808</v>
      </c>
      <c r="F11">
        <f>D11*$E$4</f>
        <v>245807.9997924</v>
      </c>
      <c r="G11" s="1">
        <f>F11-E11</f>
        <v>-0.00020760000916197896</v>
      </c>
      <c r="H11" s="2">
        <f>ABS(1/(G11/F11)/$E$3)</f>
        <v>3241811.0322668375</v>
      </c>
    </row>
    <row r="12" ht="12.75">
      <c r="G12" s="1"/>
    </row>
    <row r="13" spans="5:8" ht="12.75">
      <c r="E13">
        <v>146097</v>
      </c>
      <c r="F13">
        <v>146096.876</v>
      </c>
      <c r="G13" s="1">
        <f>F13-E13</f>
        <v>-0.12400000001071021</v>
      </c>
      <c r="H13" s="2">
        <f>ABS(1/(G13/F13)/$E$3)</f>
        <v>3225.8063736129866</v>
      </c>
    </row>
    <row r="15" spans="1:5" ht="12.75">
      <c r="A15" t="s">
        <v>1</v>
      </c>
      <c r="E15">
        <v>29.530588</v>
      </c>
    </row>
    <row r="16" ht="12.75">
      <c r="E16">
        <v>29</v>
      </c>
    </row>
    <row r="17" spans="5:8" ht="12.75">
      <c r="E17" t="s">
        <v>3</v>
      </c>
      <c r="F17" t="s">
        <v>2</v>
      </c>
      <c r="H17" s="2" t="s">
        <v>5</v>
      </c>
    </row>
    <row r="18" spans="1:8" ht="12.75">
      <c r="A18">
        <f>E15-INT(E14)</f>
        <v>29.530588</v>
      </c>
      <c r="B18">
        <f>INT(1/A18)</f>
        <v>0</v>
      </c>
      <c r="C18">
        <v>1</v>
      </c>
      <c r="D18">
        <v>2</v>
      </c>
      <c r="E18" s="1">
        <f>D18*$E$16+C18</f>
        <v>59</v>
      </c>
      <c r="F18" s="1">
        <f>D18*$E$15</f>
        <v>59.061176</v>
      </c>
      <c r="G18" s="1">
        <f>F18-E18</f>
        <v>0.06117600000000323</v>
      </c>
      <c r="H18" s="2">
        <f>ABS(1/(G18/F18)/$E$3)</f>
        <v>2.6432610985013767</v>
      </c>
    </row>
    <row r="19" spans="1:8" ht="12.75">
      <c r="A19">
        <f>1/A18-B18</f>
        <v>0.033863192971301484</v>
      </c>
      <c r="B19">
        <f>INT(1/A19)</f>
        <v>29</v>
      </c>
      <c r="C19">
        <v>8</v>
      </c>
      <c r="D19">
        <v>15</v>
      </c>
      <c r="E19" s="1">
        <f>D19*$E$16+C19</f>
        <v>443</v>
      </c>
      <c r="F19" s="1">
        <f>D19*$E$15</f>
        <v>442.95882</v>
      </c>
      <c r="G19" s="1">
        <f>F19-E19</f>
        <v>-0.04117999999999711</v>
      </c>
      <c r="H19" s="2">
        <f>1/(G19/F19)/$E$3</f>
        <v>-29.45072989836209</v>
      </c>
    </row>
    <row r="20" spans="1:8" ht="12.75">
      <c r="A20">
        <f>1/A19-B19</f>
        <v>0.5305880000000016</v>
      </c>
      <c r="B20">
        <f>INT(1/A20)</f>
        <v>1</v>
      </c>
      <c r="C20">
        <v>9</v>
      </c>
      <c r="D20">
        <v>1</v>
      </c>
      <c r="E20" s="1">
        <f>D20*$E$16+C20</f>
        <v>38</v>
      </c>
      <c r="F20" s="1">
        <f>D20*$E$15</f>
        <v>29.530588</v>
      </c>
      <c r="G20" s="1">
        <f>F20-E20</f>
        <v>-8.469411999999998</v>
      </c>
      <c r="H20" s="2">
        <f>1/(G20/F20)/$E$3</f>
        <v>-0.009546361716842255</v>
      </c>
    </row>
    <row r="21" spans="1:8" ht="12.75">
      <c r="A21">
        <f>1/A20-B20</f>
        <v>0.8847015009762695</v>
      </c>
      <c r="B21">
        <f>INT(1/A21)</f>
        <v>1</v>
      </c>
      <c r="C21">
        <v>26</v>
      </c>
      <c r="D21">
        <v>49</v>
      </c>
      <c r="E21" s="1">
        <f>D21*$E$16+C21</f>
        <v>1447</v>
      </c>
      <c r="F21" s="1">
        <f>D21*$E$15</f>
        <v>1446.998812</v>
      </c>
      <c r="G21" s="1">
        <f>F21-E21</f>
        <v>-0.0011879999999564461</v>
      </c>
      <c r="H21" s="2">
        <f>1/(G21/F21)/$E$3</f>
        <v>-3334.8076209701157</v>
      </c>
    </row>
    <row r="22" spans="1:8" ht="12.75">
      <c r="A22">
        <f>1/A21-B21</f>
        <v>0.1303247467043951</v>
      </c>
      <c r="B22">
        <f>INT(1/A22)</f>
        <v>7</v>
      </c>
      <c r="C22">
        <v>425</v>
      </c>
      <c r="D22">
        <v>801</v>
      </c>
      <c r="E22" s="1">
        <f>D22*$E$16+C22</f>
        <v>23654</v>
      </c>
      <c r="F22" s="1">
        <f>D22*$E$15</f>
        <v>23654.000988</v>
      </c>
      <c r="G22" s="1">
        <f>F22-E22</f>
        <v>0.0009879999997792765</v>
      </c>
      <c r="H22" s="2">
        <f>1/(G22/F22)/$E$3</f>
        <v>65549.0976414177</v>
      </c>
    </row>
    <row r="26" spans="3:5" ht="12.75">
      <c r="C26" t="s">
        <v>6</v>
      </c>
      <c r="E26">
        <v>365.2421988</v>
      </c>
    </row>
    <row r="27" ht="12.75">
      <c r="E27">
        <v>29.530588</v>
      </c>
    </row>
    <row r="28" spans="3:5" ht="12.75">
      <c r="C28" t="s">
        <v>7</v>
      </c>
      <c r="E28">
        <f>E26/E27</f>
        <v>12.36826705922686</v>
      </c>
    </row>
    <row r="29" ht="12.75">
      <c r="E29">
        <v>12</v>
      </c>
    </row>
    <row r="30" spans="5:8" ht="12.75">
      <c r="E30" t="s">
        <v>7</v>
      </c>
      <c r="G30" t="s">
        <v>8</v>
      </c>
      <c r="H30" s="2" t="s">
        <v>9</v>
      </c>
    </row>
    <row r="31" spans="3:8" ht="12.75">
      <c r="C31">
        <v>1</v>
      </c>
      <c r="D31">
        <v>2</v>
      </c>
      <c r="E31">
        <f aca="true" t="shared" si="0" ref="E31:E38">D31*$E$29+C31</f>
        <v>25</v>
      </c>
      <c r="F31">
        <f aca="true" t="shared" si="1" ref="F31:F38">E31*$E$27</f>
        <v>738.2647000000001</v>
      </c>
      <c r="G31">
        <f aca="true" t="shared" si="2" ref="G31:G38">D31*$E$26</f>
        <v>730.4843976</v>
      </c>
      <c r="H31" s="3">
        <f aca="true" t="shared" si="3" ref="H31:H38">F31-G31</f>
        <v>7.780302400000096</v>
      </c>
    </row>
    <row r="32" spans="3:8" ht="12.75">
      <c r="C32">
        <v>1</v>
      </c>
      <c r="D32">
        <v>3</v>
      </c>
      <c r="E32">
        <f t="shared" si="0"/>
        <v>37</v>
      </c>
      <c r="F32">
        <f t="shared" si="1"/>
        <v>1092.631756</v>
      </c>
      <c r="G32">
        <f t="shared" si="2"/>
        <v>1095.7265963999998</v>
      </c>
      <c r="H32" s="3">
        <f t="shared" si="3"/>
        <v>-3.094840399999839</v>
      </c>
    </row>
    <row r="33" spans="3:8" ht="12.75">
      <c r="C33">
        <v>3</v>
      </c>
      <c r="D33">
        <v>8</v>
      </c>
      <c r="E33">
        <f t="shared" si="0"/>
        <v>99</v>
      </c>
      <c r="F33">
        <f t="shared" si="1"/>
        <v>2923.528212</v>
      </c>
      <c r="G33">
        <f t="shared" si="2"/>
        <v>2921.9375904</v>
      </c>
      <c r="H33" s="3">
        <f t="shared" si="3"/>
        <v>1.5906216000003042</v>
      </c>
    </row>
    <row r="34" spans="3:8" ht="12.75">
      <c r="C34">
        <v>4</v>
      </c>
      <c r="D34">
        <v>11</v>
      </c>
      <c r="E34">
        <f t="shared" si="0"/>
        <v>136</v>
      </c>
      <c r="F34">
        <f t="shared" si="1"/>
        <v>4016.1599680000004</v>
      </c>
      <c r="G34">
        <f t="shared" si="2"/>
        <v>4017.6641867999997</v>
      </c>
      <c r="H34" s="3">
        <f t="shared" si="3"/>
        <v>-1.5042187999993075</v>
      </c>
    </row>
    <row r="35" spans="3:8" ht="12.75">
      <c r="C35">
        <v>7</v>
      </c>
      <c r="D35">
        <v>19</v>
      </c>
      <c r="E35">
        <f t="shared" si="0"/>
        <v>235</v>
      </c>
      <c r="F35">
        <f t="shared" si="1"/>
        <v>6939.68818</v>
      </c>
      <c r="G35">
        <f t="shared" si="2"/>
        <v>6939.6017772</v>
      </c>
      <c r="H35" s="3">
        <f t="shared" si="3"/>
        <v>0.0864028000005419</v>
      </c>
    </row>
    <row r="36" spans="3:8" ht="12.75">
      <c r="C36">
        <v>123</v>
      </c>
      <c r="D36">
        <v>334</v>
      </c>
      <c r="E36">
        <f t="shared" si="0"/>
        <v>4131</v>
      </c>
      <c r="F36">
        <f t="shared" si="1"/>
        <v>121990.859028</v>
      </c>
      <c r="G36">
        <f t="shared" si="2"/>
        <v>121990.8943992</v>
      </c>
      <c r="H36" s="3">
        <f t="shared" si="3"/>
        <v>-0.03537119999236893</v>
      </c>
    </row>
    <row r="37" spans="3:8" ht="12.75">
      <c r="C37">
        <v>253</v>
      </c>
      <c r="D37">
        <v>687</v>
      </c>
      <c r="E37">
        <f t="shared" si="0"/>
        <v>8497</v>
      </c>
      <c r="F37">
        <f t="shared" si="1"/>
        <v>250921.406236</v>
      </c>
      <c r="G37">
        <f t="shared" si="2"/>
        <v>250921.3905756</v>
      </c>
      <c r="H37" s="3">
        <f t="shared" si="3"/>
        <v>0.01566040000761859</v>
      </c>
    </row>
    <row r="38" spans="3:8" ht="12.75">
      <c r="C38">
        <v>629</v>
      </c>
      <c r="D38">
        <v>1708</v>
      </c>
      <c r="E38">
        <f t="shared" si="0"/>
        <v>21125</v>
      </c>
      <c r="F38">
        <f t="shared" si="1"/>
        <v>623833.6715</v>
      </c>
      <c r="G38">
        <f t="shared" si="2"/>
        <v>623833.6755503999</v>
      </c>
      <c r="H38" s="3">
        <f t="shared" si="3"/>
        <v>-0.00405039987526834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2007-12-29T10:58:26Z</dcterms:created>
  <dcterms:modified xsi:type="dcterms:W3CDTF">2008-01-11T10:05:00Z</dcterms:modified>
  <cp:category/>
  <cp:version/>
  <cp:contentType/>
  <cp:contentStatus/>
</cp:coreProperties>
</file>